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O10" i="1"/>
  <c r="L10" i="1"/>
  <c r="Q9" i="1"/>
  <c r="Q10" i="1"/>
  <c r="Q11" i="1"/>
  <c r="Q12" i="1"/>
  <c r="Q13" i="1"/>
  <c r="Q7" i="1"/>
  <c r="P8" i="1"/>
  <c r="P9" i="1"/>
  <c r="P10" i="1"/>
  <c r="P11" i="1"/>
  <c r="O11" i="1" s="1"/>
  <c r="P12" i="1"/>
  <c r="P13" i="1"/>
  <c r="N8" i="1"/>
  <c r="Q8" i="1" s="1"/>
  <c r="N10" i="1"/>
  <c r="N12" i="1"/>
  <c r="N13" i="1"/>
  <c r="M8" i="1"/>
  <c r="M10" i="1"/>
  <c r="M12" i="1"/>
  <c r="M13" i="1"/>
  <c r="N7" i="1"/>
  <c r="M7" i="1"/>
  <c r="N14" i="1"/>
  <c r="M14" i="1"/>
  <c r="I11" i="1"/>
  <c r="J10" i="1"/>
  <c r="I10" i="1"/>
  <c r="J8" i="1"/>
  <c r="F10" i="1" l="1"/>
  <c r="F11" i="1"/>
  <c r="P14" i="1" l="1"/>
  <c r="P7" i="1"/>
  <c r="Q14" i="1" l="1"/>
  <c r="O14" i="1" s="1"/>
  <c r="O13" i="1"/>
  <c r="O12" i="1"/>
  <c r="O9" i="1"/>
  <c r="O8" i="1"/>
  <c r="L8" i="1"/>
  <c r="L9" i="1"/>
  <c r="L12" i="1"/>
  <c r="L13" i="1"/>
  <c r="L14" i="1"/>
  <c r="I8" i="1"/>
  <c r="I9" i="1"/>
  <c r="I12" i="1"/>
  <c r="I13" i="1"/>
  <c r="I14" i="1"/>
  <c r="F8" i="1"/>
  <c r="F9" i="1"/>
  <c r="F12" i="1"/>
  <c r="F13" i="1"/>
  <c r="F14" i="1"/>
  <c r="C8" i="1"/>
  <c r="C9" i="1"/>
  <c r="C12" i="1"/>
  <c r="C13" i="1"/>
  <c r="C14" i="1"/>
  <c r="L7" i="1"/>
  <c r="I7" i="1"/>
  <c r="F7" i="1"/>
  <c r="C7" i="1"/>
  <c r="O7" i="1"/>
</calcChain>
</file>

<file path=xl/sharedStrings.xml><?xml version="1.0" encoding="utf-8"?>
<sst xmlns="http://schemas.openxmlformats.org/spreadsheetml/2006/main" count="40" uniqueCount="30">
  <si>
    <t xml:space="preserve">Прогнозні показники за бюджетними програмами Апарату виконавчого органу Київської міської ради (Київської міської державної адміністрації) </t>
  </si>
  <si>
    <t>КПКВ</t>
  </si>
  <si>
    <t>Назва</t>
  </si>
  <si>
    <t>Разом</t>
  </si>
  <si>
    <t>Загальний фонд</t>
  </si>
  <si>
    <t>Спеціальний фонд</t>
  </si>
  <si>
    <t>2022 рік</t>
  </si>
  <si>
    <t>2023 рік</t>
  </si>
  <si>
    <t>0220160</t>
  </si>
  <si>
    <t>0220180</t>
  </si>
  <si>
    <t>0227520</t>
  </si>
  <si>
    <t>0228230</t>
  </si>
  <si>
    <t>0227693</t>
  </si>
  <si>
    <t>0229800</t>
  </si>
  <si>
    <t>Керівництво і управління у сфері забезпечення діяльності апарату виконавчого органу Київської міської ради (Київської міської державної адміністрації)</t>
  </si>
  <si>
    <t>Інша діяльність у сфері державного управління</t>
  </si>
  <si>
    <t>Реалізація Національної програми інформатизації</t>
  </si>
  <si>
    <t>тис. грн.</t>
  </si>
  <si>
    <t>Інші заходи, пов'язані з економічною діяльністю</t>
  </si>
  <si>
    <t>Інші заходи громадського порядку та безпеки</t>
  </si>
  <si>
    <t>Субвенція з місцевого бюджету державному бюжєету на виконання програм соціально-економічного розвитку регіонів</t>
  </si>
  <si>
    <t>Загальний фонд (фактично подано)</t>
  </si>
  <si>
    <t>Спеціальний фонд (фактично подано)</t>
  </si>
  <si>
    <t>0227330</t>
  </si>
  <si>
    <t>Будівництво інших об'єктів комунальної власності</t>
  </si>
  <si>
    <t>Факт 2020 рік</t>
  </si>
  <si>
    <t>План 2021 року</t>
  </si>
  <si>
    <t>2024 рік</t>
  </si>
  <si>
    <t>0222151</t>
  </si>
  <si>
    <t>Забезпечення діяльності інших закладів у сфері охорони здоров'я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</si>
</sst>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49" fontId="2" fillId="0" borderId="0" xfId="0" applyNumberFormat="1" applyFont="1"/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A3" workbookViewId="0">
      <selection activeCell="K8" sqref="K8"/>
    </sheetView>
  </sheetViews>
  <sheetFormatPr defaultRowHeight="12.75" x14ac:dyDescent="0.2"/>
  <cols>
    <col min="1" max="1" width="7.5703125" style="4" customWidth="1"/>
    <col min="2" max="2" width="19" style="4" customWidth="1"/>
    <col min="3" max="4" width="11.140625" style="4" customWidth="1"/>
    <col min="5" max="5" width="12" style="4" customWidth="1"/>
    <col min="6" max="8" width="11.140625" style="4" customWidth="1"/>
    <col min="9" max="9" width="12.5703125" style="4" customWidth="1"/>
    <col min="10" max="10" width="13" style="4" customWidth="1"/>
    <col min="11" max="11" width="11.140625" style="4" customWidth="1"/>
    <col min="12" max="12" width="12.42578125" style="4" customWidth="1"/>
    <col min="13" max="14" width="11.140625" style="4" customWidth="1"/>
    <col min="15" max="15" width="12.28515625" style="4" customWidth="1"/>
    <col min="16" max="16" width="11.140625" style="4" customWidth="1"/>
    <col min="17" max="17" width="11.42578125" style="4" customWidth="1"/>
    <col min="18" max="16384" width="9.140625" style="1"/>
  </cols>
  <sheetData>
    <row r="1" spans="1:20" ht="15.7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20" ht="15.75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0" x14ac:dyDescent="0.2">
      <c r="P3" s="21" t="s">
        <v>17</v>
      </c>
      <c r="Q3" s="21"/>
    </row>
    <row r="5" spans="1:20" ht="24" customHeight="1" x14ac:dyDescent="0.2">
      <c r="A5" s="20" t="s">
        <v>1</v>
      </c>
      <c r="B5" s="20" t="s">
        <v>2</v>
      </c>
      <c r="C5" s="20" t="s">
        <v>25</v>
      </c>
      <c r="D5" s="20"/>
      <c r="E5" s="20"/>
      <c r="F5" s="20" t="s">
        <v>26</v>
      </c>
      <c r="G5" s="20"/>
      <c r="H5" s="20"/>
      <c r="I5" s="20" t="s">
        <v>6</v>
      </c>
      <c r="J5" s="20"/>
      <c r="K5" s="20"/>
      <c r="L5" s="20" t="s">
        <v>7</v>
      </c>
      <c r="M5" s="20"/>
      <c r="N5" s="20"/>
      <c r="O5" s="20" t="s">
        <v>27</v>
      </c>
      <c r="P5" s="20"/>
      <c r="Q5" s="20"/>
      <c r="R5" s="2"/>
      <c r="S5" s="2"/>
      <c r="T5" s="2"/>
    </row>
    <row r="6" spans="1:20" ht="69.75" customHeight="1" x14ac:dyDescent="0.2">
      <c r="A6" s="20"/>
      <c r="B6" s="20"/>
      <c r="C6" s="15" t="s">
        <v>3</v>
      </c>
      <c r="D6" s="15" t="s">
        <v>4</v>
      </c>
      <c r="E6" s="15" t="s">
        <v>5</v>
      </c>
      <c r="F6" s="15" t="s">
        <v>3</v>
      </c>
      <c r="G6" s="15" t="s">
        <v>4</v>
      </c>
      <c r="H6" s="15" t="s">
        <v>5</v>
      </c>
      <c r="I6" s="15" t="s">
        <v>3</v>
      </c>
      <c r="J6" s="15" t="s">
        <v>21</v>
      </c>
      <c r="K6" s="15" t="s">
        <v>22</v>
      </c>
      <c r="L6" s="15" t="s">
        <v>3</v>
      </c>
      <c r="M6" s="15" t="s">
        <v>4</v>
      </c>
      <c r="N6" s="15" t="s">
        <v>5</v>
      </c>
      <c r="O6" s="15" t="s">
        <v>3</v>
      </c>
      <c r="P6" s="15" t="s">
        <v>4</v>
      </c>
      <c r="Q6" s="15" t="s">
        <v>5</v>
      </c>
      <c r="R6" s="2"/>
      <c r="S6" s="2"/>
      <c r="T6" s="2"/>
    </row>
    <row r="7" spans="1:20" ht="119.25" customHeight="1" x14ac:dyDescent="0.2">
      <c r="A7" s="5" t="s">
        <v>8</v>
      </c>
      <c r="B7" s="3" t="s">
        <v>14</v>
      </c>
      <c r="C7" s="6">
        <f>D7+E7</f>
        <v>126368.13800000001</v>
      </c>
      <c r="D7" s="7">
        <v>123402.549</v>
      </c>
      <c r="E7" s="7">
        <v>2965.5889999999999</v>
      </c>
      <c r="F7" s="6">
        <f>G7+H7</f>
        <v>138045.00999999998</v>
      </c>
      <c r="G7" s="7">
        <v>135614.63699999999</v>
      </c>
      <c r="H7" s="7">
        <v>2430.373</v>
      </c>
      <c r="I7" s="6">
        <f>J7+K7</f>
        <v>2615423.0869999998</v>
      </c>
      <c r="J7" s="7">
        <v>136000.087</v>
      </c>
      <c r="K7" s="7">
        <v>2479423</v>
      </c>
      <c r="L7" s="6">
        <f>M7+N7</f>
        <v>2754040.5106110005</v>
      </c>
      <c r="M7" s="7">
        <f>J7*105.3/100</f>
        <v>143208.09161100001</v>
      </c>
      <c r="N7" s="7">
        <f>K7*105.3/100</f>
        <v>2610832.4190000002</v>
      </c>
      <c r="O7" s="6">
        <f>P7+Q7</f>
        <v>2891742.5361415502</v>
      </c>
      <c r="P7" s="7">
        <f>M7*105/100</f>
        <v>150368.49619155002</v>
      </c>
      <c r="Q7" s="7">
        <f>N7*105/100</f>
        <v>2741374.0399500001</v>
      </c>
    </row>
    <row r="8" spans="1:20" ht="55.5" customHeight="1" x14ac:dyDescent="0.2">
      <c r="A8" s="5" t="s">
        <v>9</v>
      </c>
      <c r="B8" s="3" t="s">
        <v>15</v>
      </c>
      <c r="C8" s="6">
        <f t="shared" ref="C8:C14" si="0">D8+E8</f>
        <v>113890.815</v>
      </c>
      <c r="D8" s="8">
        <v>108611.194</v>
      </c>
      <c r="E8" s="8">
        <v>5279.6210000000001</v>
      </c>
      <c r="F8" s="6">
        <f t="shared" ref="F8:F14" si="1">G8+H8</f>
        <v>148318.08799999999</v>
      </c>
      <c r="G8" s="8">
        <v>144062.08799999999</v>
      </c>
      <c r="H8" s="8">
        <v>4256</v>
      </c>
      <c r="I8" s="6">
        <f t="shared" ref="I8:I14" si="2">J8+K8</f>
        <v>147117.20699999999</v>
      </c>
      <c r="J8" s="8">
        <f>(23412100+64110475+3205524+53703913+2685195)/1000</f>
        <v>147117.20699999999</v>
      </c>
      <c r="K8" s="8">
        <v>0</v>
      </c>
      <c r="L8" s="6">
        <f t="shared" ref="L8:L14" si="3">M8+N8</f>
        <v>154914.41897100001</v>
      </c>
      <c r="M8" s="7">
        <f t="shared" ref="M8:M13" si="4">J8*105.3/100</f>
        <v>154914.41897100001</v>
      </c>
      <c r="N8" s="7">
        <f t="shared" ref="N8:N13" si="5">K8*105.3/100</f>
        <v>0</v>
      </c>
      <c r="O8" s="6">
        <f t="shared" ref="O8:O14" si="6">P8+Q8</f>
        <v>162660.13991955001</v>
      </c>
      <c r="P8" s="7">
        <f t="shared" ref="P8:P13" si="7">M8*105/100</f>
        <v>162660.13991955001</v>
      </c>
      <c r="Q8" s="7">
        <f t="shared" ref="Q8:Q13" si="8">N8*105/100</f>
        <v>0</v>
      </c>
    </row>
    <row r="9" spans="1:20" ht="61.5" customHeight="1" x14ac:dyDescent="0.2">
      <c r="A9" s="5" t="s">
        <v>10</v>
      </c>
      <c r="B9" s="3" t="s">
        <v>16</v>
      </c>
      <c r="C9" s="6">
        <f t="shared" si="0"/>
        <v>2634.3360000000002</v>
      </c>
      <c r="D9" s="8">
        <v>2511.0720000000001</v>
      </c>
      <c r="E9" s="8">
        <v>123.264</v>
      </c>
      <c r="F9" s="6">
        <f t="shared" si="1"/>
        <v>4334.8999999999996</v>
      </c>
      <c r="G9" s="8">
        <v>4134.8999999999996</v>
      </c>
      <c r="H9" s="8">
        <v>200</v>
      </c>
      <c r="I9" s="6">
        <f t="shared" si="2"/>
        <v>4334.8999999999996</v>
      </c>
      <c r="J9" s="8">
        <v>4134.8999999999996</v>
      </c>
      <c r="K9" s="8">
        <v>200</v>
      </c>
      <c r="L9" s="6">
        <f t="shared" si="3"/>
        <v>4564.6499999999996</v>
      </c>
      <c r="M9" s="7">
        <v>4564.6499999999996</v>
      </c>
      <c r="N9" s="7">
        <v>0</v>
      </c>
      <c r="O9" s="6">
        <f t="shared" si="6"/>
        <v>4792.8824999999997</v>
      </c>
      <c r="P9" s="7">
        <f t="shared" si="7"/>
        <v>4792.8824999999997</v>
      </c>
      <c r="Q9" s="7">
        <f t="shared" si="8"/>
        <v>0</v>
      </c>
    </row>
    <row r="10" spans="1:20" ht="53.25" customHeight="1" x14ac:dyDescent="0.2">
      <c r="A10" s="5" t="s">
        <v>28</v>
      </c>
      <c r="B10" s="3" t="s">
        <v>29</v>
      </c>
      <c r="C10" s="6">
        <v>0</v>
      </c>
      <c r="D10" s="8">
        <v>0</v>
      </c>
      <c r="E10" s="8">
        <v>0</v>
      </c>
      <c r="F10" s="6">
        <f t="shared" si="1"/>
        <v>189140.16700000002</v>
      </c>
      <c r="G10" s="8">
        <v>131804.1</v>
      </c>
      <c r="H10" s="8">
        <v>57336.067000000003</v>
      </c>
      <c r="I10" s="6">
        <f>SUM(J10:K10)</f>
        <v>139701.31</v>
      </c>
      <c r="J10" s="8">
        <f>(131804100+7897210-1307010)/1000</f>
        <v>138394.29999999999</v>
      </c>
      <c r="K10" s="8">
        <v>1307.01</v>
      </c>
      <c r="L10" s="6">
        <f>SUM(M10:N10)</f>
        <v>147105.47943000001</v>
      </c>
      <c r="M10" s="7">
        <f t="shared" si="4"/>
        <v>145729.1979</v>
      </c>
      <c r="N10" s="7">
        <f t="shared" si="5"/>
        <v>1376.28153</v>
      </c>
      <c r="O10" s="6">
        <f>SUM(P10:Q10)</f>
        <v>154460.7534015</v>
      </c>
      <c r="P10" s="7">
        <f t="shared" si="7"/>
        <v>153015.65779500001</v>
      </c>
      <c r="Q10" s="7">
        <f t="shared" si="8"/>
        <v>1445.0956065</v>
      </c>
    </row>
    <row r="11" spans="1:20" ht="49.5" customHeight="1" x14ac:dyDescent="0.2">
      <c r="A11" s="5" t="s">
        <v>23</v>
      </c>
      <c r="B11" s="3" t="s">
        <v>24</v>
      </c>
      <c r="C11" s="9">
        <v>0</v>
      </c>
      <c r="D11" s="8">
        <v>0</v>
      </c>
      <c r="E11" s="8">
        <v>0</v>
      </c>
      <c r="F11" s="9">
        <f>SUM(G11:H11)</f>
        <v>5120</v>
      </c>
      <c r="G11" s="8">
        <v>0</v>
      </c>
      <c r="H11" s="8">
        <v>5120</v>
      </c>
      <c r="I11" s="9">
        <f>SUM(J11:K11)</f>
        <v>8382.5</v>
      </c>
      <c r="J11" s="8">
        <v>0</v>
      </c>
      <c r="K11" s="8">
        <v>8382.5</v>
      </c>
      <c r="L11" s="9">
        <f>SUM(M11:N11)</f>
        <v>0</v>
      </c>
      <c r="M11" s="7">
        <v>0</v>
      </c>
      <c r="N11" s="7">
        <v>0</v>
      </c>
      <c r="O11" s="9">
        <f>SUM(P11:Q11)</f>
        <v>0</v>
      </c>
      <c r="P11" s="7">
        <f t="shared" si="7"/>
        <v>0</v>
      </c>
      <c r="Q11" s="7">
        <f t="shared" si="8"/>
        <v>0</v>
      </c>
    </row>
    <row r="12" spans="1:20" ht="53.25" customHeight="1" x14ac:dyDescent="0.2">
      <c r="A12" s="5" t="s">
        <v>12</v>
      </c>
      <c r="B12" s="3" t="s">
        <v>18</v>
      </c>
      <c r="C12" s="6">
        <f>D12+E12</f>
        <v>151843.67800000001</v>
      </c>
      <c r="D12" s="8">
        <v>147011.97</v>
      </c>
      <c r="E12" s="8">
        <v>4831.7079999999996</v>
      </c>
      <c r="F12" s="6">
        <f>G12+H12</f>
        <v>0</v>
      </c>
      <c r="G12" s="8">
        <v>0</v>
      </c>
      <c r="H12" s="8">
        <v>0</v>
      </c>
      <c r="I12" s="6">
        <f>J12+K12</f>
        <v>0</v>
      </c>
      <c r="J12" s="8">
        <v>0</v>
      </c>
      <c r="K12" s="8">
        <v>0</v>
      </c>
      <c r="L12" s="6">
        <f>M12+N12</f>
        <v>0</v>
      </c>
      <c r="M12" s="7">
        <f t="shared" si="4"/>
        <v>0</v>
      </c>
      <c r="N12" s="7">
        <f t="shared" si="5"/>
        <v>0</v>
      </c>
      <c r="O12" s="6">
        <f>P12+Q12</f>
        <v>0</v>
      </c>
      <c r="P12" s="7">
        <f t="shared" si="7"/>
        <v>0</v>
      </c>
      <c r="Q12" s="7">
        <f t="shared" si="8"/>
        <v>0</v>
      </c>
    </row>
    <row r="13" spans="1:20" ht="57" customHeight="1" x14ac:dyDescent="0.2">
      <c r="A13" s="5" t="s">
        <v>11</v>
      </c>
      <c r="B13" s="3" t="s">
        <v>19</v>
      </c>
      <c r="C13" s="6">
        <f t="shared" si="0"/>
        <v>24139.848999999998</v>
      </c>
      <c r="D13" s="8">
        <v>24139.848999999998</v>
      </c>
      <c r="E13" s="8">
        <v>0</v>
      </c>
      <c r="F13" s="6">
        <f t="shared" si="1"/>
        <v>0</v>
      </c>
      <c r="G13" s="8">
        <v>0</v>
      </c>
      <c r="H13" s="8">
        <v>0</v>
      </c>
      <c r="I13" s="6">
        <f t="shared" si="2"/>
        <v>0</v>
      </c>
      <c r="J13" s="8">
        <v>0</v>
      </c>
      <c r="K13" s="8">
        <v>0</v>
      </c>
      <c r="L13" s="6">
        <f t="shared" si="3"/>
        <v>0</v>
      </c>
      <c r="M13" s="7">
        <f t="shared" si="4"/>
        <v>0</v>
      </c>
      <c r="N13" s="7">
        <f t="shared" si="5"/>
        <v>0</v>
      </c>
      <c r="O13" s="6">
        <f t="shared" si="6"/>
        <v>0</v>
      </c>
      <c r="P13" s="7">
        <f t="shared" si="7"/>
        <v>0</v>
      </c>
      <c r="Q13" s="7">
        <f t="shared" si="8"/>
        <v>0</v>
      </c>
    </row>
    <row r="14" spans="1:20" ht="92.25" customHeight="1" x14ac:dyDescent="0.2">
      <c r="A14" s="5" t="s">
        <v>13</v>
      </c>
      <c r="B14" s="3" t="s">
        <v>20</v>
      </c>
      <c r="C14" s="6">
        <f t="shared" si="0"/>
        <v>67289.702000000005</v>
      </c>
      <c r="D14" s="8">
        <v>29390.7</v>
      </c>
      <c r="E14" s="8">
        <v>37899.002</v>
      </c>
      <c r="F14" s="6">
        <f t="shared" si="1"/>
        <v>0</v>
      </c>
      <c r="G14" s="8">
        <v>0</v>
      </c>
      <c r="H14" s="8">
        <v>0</v>
      </c>
      <c r="I14" s="6">
        <f t="shared" si="2"/>
        <v>0</v>
      </c>
      <c r="J14" s="8">
        <v>0</v>
      </c>
      <c r="K14" s="8">
        <v>0</v>
      </c>
      <c r="L14" s="6">
        <f t="shared" si="3"/>
        <v>0</v>
      </c>
      <c r="M14" s="7">
        <f t="shared" ref="M14" si="9">J14*105/100</f>
        <v>0</v>
      </c>
      <c r="N14" s="7">
        <f t="shared" ref="N14" si="10">K14*105/100</f>
        <v>0</v>
      </c>
      <c r="O14" s="6">
        <f t="shared" si="6"/>
        <v>0</v>
      </c>
      <c r="P14" s="7">
        <f t="shared" ref="P14" si="11">N14*105/100</f>
        <v>0</v>
      </c>
      <c r="Q14" s="7">
        <f t="shared" ref="Q14" si="12">N14*116/100</f>
        <v>0</v>
      </c>
    </row>
    <row r="15" spans="1:20" x14ac:dyDescent="0.2">
      <c r="L15" s="17"/>
      <c r="M15" s="18"/>
    </row>
    <row r="16" spans="1:20" x14ac:dyDescent="0.2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x14ac:dyDescent="0.2">
      <c r="A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x14ac:dyDescent="0.2">
      <c r="A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x14ac:dyDescent="0.2">
      <c r="A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x14ac:dyDescent="0.2">
      <c r="A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x14ac:dyDescent="0.2">
      <c r="A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x14ac:dyDescent="0.2">
      <c r="A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x14ac:dyDescent="0.2">
      <c r="A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x14ac:dyDescent="0.2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</sheetData>
  <mergeCells count="9">
    <mergeCell ref="A1:Q1"/>
    <mergeCell ref="O5:Q5"/>
    <mergeCell ref="F5:H5"/>
    <mergeCell ref="C5:E5"/>
    <mergeCell ref="A5:A6"/>
    <mergeCell ref="B5:B6"/>
    <mergeCell ref="I5:K5"/>
    <mergeCell ref="L5:N5"/>
    <mergeCell ref="P3:Q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2021-08-27T12:10:54Z</dcterms:modified>
</cp:coreProperties>
</file>